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ОКС_ИП план 2025_прил9 ф2\"/>
    </mc:Choice>
  </mc:AlternateContent>
  <bookViews>
    <workbookView xWindow="120" yWindow="120" windowWidth="19020" windowHeight="126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стр.1!$A$1:$FE$52</definedName>
  </definedNames>
  <calcPr calcId="977461"/>
</workbook>
</file>

<file path=xl/calcChain.xml><?xml version="1.0" encoding="utf-8"?>
<calcChain xmlns="http://schemas.openxmlformats.org/spreadsheetml/2006/main">
  <c r="CG47" i="4" l="1"/>
  <c r="BS47" i="4"/>
  <c r="BS41" i="4"/>
  <c r="BS39" i="4"/>
  <c r="BS42" i="4"/>
  <c r="BS28" i="4"/>
  <c r="BS20" i="4"/>
  <c r="BS30" i="4"/>
  <c r="BS22" i="4"/>
  <c r="BS35" i="4"/>
  <c r="BS27" i="4"/>
  <c r="BS19" i="4"/>
  <c r="BS17" i="4"/>
  <c r="CG39" i="4"/>
  <c r="CG29" i="4"/>
  <c r="CG21" i="4"/>
  <c r="BS38" i="4"/>
  <c r="BS31" i="4"/>
  <c r="BS23" i="4"/>
  <c r="CG31" i="4"/>
  <c r="CG23" i="4"/>
  <c r="CG30" i="4"/>
  <c r="CG22" i="4"/>
  <c r="CG35" i="4"/>
  <c r="CG27" i="4"/>
  <c r="GM34" i="4"/>
  <c r="CG36" i="4"/>
  <c r="CG28" i="4"/>
  <c r="CG20" i="4"/>
  <c r="CG37" i="4"/>
  <c r="CG38" i="4"/>
  <c r="CG41" i="4"/>
  <c r="CG40" i="4"/>
  <c r="BS29" i="4"/>
  <c r="BS21" i="4"/>
  <c r="BS40" i="4"/>
  <c r="CG19" i="4"/>
  <c r="CG17" i="4"/>
  <c r="CG26" i="4"/>
  <c r="BS34" i="4"/>
  <c r="CG34" i="4"/>
  <c r="BS26" i="4"/>
  <c r="BS18" i="4"/>
  <c r="BS16" i="4"/>
  <c r="CG18" i="4"/>
  <c r="CG16" i="4"/>
</calcChain>
</file>

<file path=xl/sharedStrings.xml><?xml version="1.0" encoding="utf-8"?>
<sst xmlns="http://schemas.openxmlformats.org/spreadsheetml/2006/main" count="136" uniqueCount="78">
  <si>
    <t>1</t>
  </si>
  <si>
    <t>2</t>
  </si>
  <si>
    <t>3</t>
  </si>
  <si>
    <t>4</t>
  </si>
  <si>
    <t>5</t>
  </si>
  <si>
    <t>6</t>
  </si>
  <si>
    <t>(наименование субъекта естественной монополии)</t>
  </si>
  <si>
    <t>Форма 2</t>
  </si>
  <si>
    <t>7</t>
  </si>
  <si>
    <t>№</t>
  </si>
  <si>
    <t>Наименование показателя</t>
  </si>
  <si>
    <t>начало</t>
  </si>
  <si>
    <t>окончание</t>
  </si>
  <si>
    <t>Сроки строительства</t>
  </si>
  <si>
    <t>в отчетном периоде</t>
  </si>
  <si>
    <t>источник финансиро-вания</t>
  </si>
  <si>
    <t>Основные проектные характеристики объектов капитального строительства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</si>
  <si>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</si>
  <si>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</si>
  <si>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</si>
  <si>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8</t>
  </si>
  <si>
    <t>9</t>
  </si>
  <si>
    <t>10</t>
  </si>
  <si>
    <t xml:space="preserve">Информация об инвестиционных программах </t>
  </si>
  <si>
    <t>Общая сумма инвестиций</t>
  </si>
  <si>
    <t>Сведения о строительстве, реконструкции объектов капитального строительства</t>
  </si>
  <si>
    <t>2.1</t>
  </si>
  <si>
    <t>Объекты капитального строительства (основные стройки):</t>
  </si>
  <si>
    <t>3.1</t>
  </si>
  <si>
    <t>Новые объекты:</t>
  </si>
  <si>
    <t>Реконструируемые (модернизируемые) объекты:</t>
  </si>
  <si>
    <t>5.1</t>
  </si>
  <si>
    <t>Сведения о долгосрочных финансовых вложениях</t>
  </si>
  <si>
    <t>Сведения о приобретении внеоборотных активов</t>
  </si>
  <si>
    <t>8.1</t>
  </si>
  <si>
    <t xml:space="preserve"> год в сфере транспортировки газа</t>
  </si>
  <si>
    <t>по газораспределительным сетям</t>
  </si>
  <si>
    <t>Стоимостная оценка инвестиций, 
тыс. руб. (без НДС)</t>
  </si>
  <si>
    <t>совокупно 
по объекту</t>
  </si>
  <si>
    <t>Сведения о приобретении оборудования, не входящего 
в сметы строек</t>
  </si>
  <si>
    <t>Приложение № 9</t>
  </si>
  <si>
    <t>к приказу ФАС России</t>
  </si>
  <si>
    <t>от 08.12.2022 № 960/22</t>
  </si>
  <si>
    <t>ООО "Газпром газораспределение Волгоград"</t>
  </si>
  <si>
    <t>25</t>
  </si>
  <si>
    <t>Амортизация планового года</t>
  </si>
  <si>
    <t>Амортизация будущих периодов</t>
  </si>
  <si>
    <t>Нематериальные активы</t>
  </si>
  <si>
    <t>2.2</t>
  </si>
  <si>
    <t>в т.ч. Программа спецнадбавки (объекты программы газификации)</t>
  </si>
  <si>
    <t>в т.ч. Догазификация</t>
  </si>
  <si>
    <t>в т.ч. Программы строительства, реконструкции и технического перевооружения</t>
  </si>
  <si>
    <t>в т.ч. Объекты, выполняемые по договорам о технологическом подключении (присоединении)</t>
  </si>
  <si>
    <t>в т.ч. Строительство внутрипоселковых газопроводов (для ООО "Газпром газификация")</t>
  </si>
  <si>
    <t>Спецнадбавка, компенсация выпадающих доходов, Плата за технологическое присоединение</t>
  </si>
  <si>
    <t>Спецнадбавка, объекты программы газификации (кроме догазификации)</t>
  </si>
  <si>
    <t>Амортизация планового года, Прочие</t>
  </si>
  <si>
    <t>Заемные средства</t>
  </si>
  <si>
    <t>Спецнадбавка, объекты догазификации (в рамках программы социальной газификации), Заемные средства</t>
  </si>
  <si>
    <t>в т.ч. Программы строительства</t>
  </si>
  <si>
    <t>Амортизация планового года, Плата по Соглашениям о компенсации затрат, вызванных перекладкой объектов газораспределения</t>
  </si>
  <si>
    <t>Газопровод к перспективным территориям пос. Латошинка Тракторозаводского района г.Волгограда</t>
  </si>
  <si>
    <t>4 кв. 2025</t>
  </si>
  <si>
    <t>2 кв. 2025</t>
  </si>
  <si>
    <t>159-315</t>
  </si>
  <si>
    <t>Прочие</t>
  </si>
  <si>
    <t>Реконструкция газопровода низкого давления в х.Ширяевский Иловлинского района Волгоградской области</t>
  </si>
  <si>
    <t>5.2</t>
  </si>
  <si>
    <t>Реконструкция ГГРП №1 в пос.Черемушки г.Камышин Волгоградской области</t>
  </si>
  <si>
    <t>57-160</t>
  </si>
  <si>
    <t>3 кв. 2025</t>
  </si>
  <si>
    <t>3.2</t>
  </si>
  <si>
    <t>-</t>
  </si>
  <si>
    <t>Спецнадбавка (объекты программы газификации), Спецнадбавка, объекты догазификации (в рамках программы социальной газификации), Спецнадбавка (компенсация выпадающих доходов), Заемные средства, Плата за технологическое присоединение, Амортизация планового года, Амортизация будущих периодов, Прочие</t>
  </si>
  <si>
    <t>Спецнадбавка (объекты программы газификации), Спецнадбавка, объекты догазификации (в рамках программы социальной газификации), Спецнадбавка (компенсация выпадающих доходов), Заемные средства, Плата за технологическое присоединение, Амортизация планового года, Прочие</t>
  </si>
  <si>
    <t>Спецнадбавка (объекты программы газификации), Спецнадбавка, объекты догазификации (в рамках программы социальной газификации), Спецнадбавка (компенсация выпадающих доходов), Заемные средства, Плата за техехнологическое присоединение, Амортизация планового года, Прочие</t>
  </si>
  <si>
    <t>Спецнадбавка, объекты программы газификации (кроме догазификации), Амортизация планового года, Плата по Соглашениям о компенсации затрат, вызванных перекладкой объектов газораспределения</t>
  </si>
  <si>
    <t>на     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</si>
</sst>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51"/>
  <sheetViews>
    <sheetView tabSelected="1" view="pageBreakPreview" zoomScaleNormal="100" zoomScaleSheetLayoutView="100" workbookViewId="0">
      <selection activeCell="CN52" sqref="CN52"/>
    </sheetView>
  </sheetViews>
  <sheetFormatPr defaultColWidth="0.85546875" defaultRowHeight="15" x14ac:dyDescent="0.25"/>
  <cols>
    <col min="1" max="111" width="0.85546875" style="1"/>
    <col min="112" max="112" width="16" style="1" customWidth="1"/>
    <col min="113" max="161" width="0.85546875" style="1"/>
    <col min="162" max="162" width="9.140625" style="1" bestFit="1" customWidth="1"/>
    <col min="163" max="180" width="0.85546875" style="1"/>
    <col min="181" max="181" width="7" style="1" bestFit="1" customWidth="1"/>
    <col min="182" max="194" width="0.85546875" style="1"/>
    <col min="195" max="195" width="7" style="1" bestFit="1" customWidth="1"/>
    <col min="196" max="16384" width="0.85546875" style="1"/>
  </cols>
  <sheetData>
    <row r="1" spans="1:162" x14ac:dyDescent="0.25">
      <c r="FE1" s="2" t="s">
        <v>40</v>
      </c>
    </row>
    <row r="2" spans="1:162" x14ac:dyDescent="0.25">
      <c r="FE2" s="2" t="s">
        <v>41</v>
      </c>
    </row>
    <row r="3" spans="1:162" x14ac:dyDescent="0.25">
      <c r="FE3" s="2" t="s">
        <v>42</v>
      </c>
    </row>
    <row r="4" spans="1:162" x14ac:dyDescent="0.25">
      <c r="FE4" s="2" t="s">
        <v>7</v>
      </c>
    </row>
    <row r="5" spans="1:162" x14ac:dyDescent="0.25">
      <c r="FE5" s="2"/>
    </row>
    <row r="6" spans="1:162" ht="9" customHeight="1" x14ac:dyDescent="0.25"/>
    <row r="7" spans="1:162" s="4" customFormat="1" ht="15.75" x14ac:dyDescent="0.25">
      <c r="A7" s="38" t="s">
        <v>23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</row>
    <row r="8" spans="1:162" s="6" customFormat="1" ht="15.75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5"/>
      <c r="BA8" s="39" t="s">
        <v>43</v>
      </c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</row>
    <row r="9" spans="1:162" s="8" customFormat="1" ht="13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BA9" s="40" t="s">
        <v>6</v>
      </c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</row>
    <row r="10" spans="1:162" s="9" customFormat="1" ht="15" customHeight="1" x14ac:dyDescent="0.25"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Y10" s="43" t="s">
        <v>77</v>
      </c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2" t="s">
        <v>44</v>
      </c>
      <c r="BN10" s="42"/>
      <c r="BO10" s="42"/>
      <c r="BP10" s="42"/>
      <c r="BQ10" s="41" t="s">
        <v>35</v>
      </c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K10" s="11"/>
    </row>
    <row r="11" spans="1:162" s="9" customFormat="1" ht="15" customHeight="1" x14ac:dyDescent="0.25">
      <c r="A11" s="34" t="s">
        <v>36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</row>
    <row r="12" spans="1:162" ht="9" customHeight="1" x14ac:dyDescent="0.25"/>
    <row r="13" spans="1:162" s="12" customFormat="1" ht="27.75" customHeight="1" x14ac:dyDescent="0.2">
      <c r="A13" s="35" t="s">
        <v>9</v>
      </c>
      <c r="B13" s="36"/>
      <c r="C13" s="36"/>
      <c r="D13" s="36"/>
      <c r="E13" s="36"/>
      <c r="F13" s="37"/>
      <c r="G13" s="35" t="s">
        <v>10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7"/>
      <c r="AQ13" s="35" t="s">
        <v>13</v>
      </c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7"/>
      <c r="BS13" s="35" t="s">
        <v>37</v>
      </c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7"/>
      <c r="DI13" s="35" t="s">
        <v>16</v>
      </c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7"/>
    </row>
    <row r="14" spans="1:162" s="12" customFormat="1" ht="66" customHeight="1" x14ac:dyDescent="0.2">
      <c r="A14" s="35"/>
      <c r="B14" s="36"/>
      <c r="C14" s="36"/>
      <c r="D14" s="36"/>
      <c r="E14" s="36"/>
      <c r="F14" s="37"/>
      <c r="G14" s="35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7"/>
      <c r="AQ14" s="35" t="s">
        <v>11</v>
      </c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7"/>
      <c r="BE14" s="35" t="s">
        <v>12</v>
      </c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7"/>
      <c r="BS14" s="35" t="s">
        <v>38</v>
      </c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7"/>
      <c r="CG14" s="35" t="s">
        <v>14</v>
      </c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7"/>
      <c r="CU14" s="35" t="s">
        <v>15</v>
      </c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7"/>
      <c r="DI14" s="35" t="s">
        <v>17</v>
      </c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7"/>
      <c r="DY14" s="35" t="s">
        <v>18</v>
      </c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7"/>
      <c r="EO14" s="35" t="s">
        <v>19</v>
      </c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7"/>
    </row>
    <row r="15" spans="1:162" s="12" customFormat="1" ht="12.75" x14ac:dyDescent="0.2">
      <c r="A15" s="20" t="s">
        <v>0</v>
      </c>
      <c r="B15" s="21"/>
      <c r="C15" s="21"/>
      <c r="D15" s="21"/>
      <c r="E15" s="21"/>
      <c r="F15" s="22"/>
      <c r="G15" s="20" t="s">
        <v>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2"/>
      <c r="AQ15" s="20" t="s">
        <v>2</v>
      </c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2"/>
      <c r="BE15" s="20" t="s">
        <v>3</v>
      </c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2"/>
      <c r="BS15" s="20" t="s">
        <v>4</v>
      </c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2"/>
      <c r="CG15" s="20" t="s">
        <v>5</v>
      </c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2"/>
      <c r="CU15" s="20" t="s">
        <v>8</v>
      </c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2"/>
      <c r="DI15" s="20" t="s">
        <v>20</v>
      </c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2"/>
      <c r="DY15" s="20" t="s">
        <v>21</v>
      </c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2"/>
      <c r="EO15" s="20" t="s">
        <v>22</v>
      </c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2"/>
    </row>
    <row r="16" spans="1:162" s="12" customFormat="1" ht="174.75" customHeight="1" x14ac:dyDescent="0.2">
      <c r="A16" s="20" t="s">
        <v>0</v>
      </c>
      <c r="B16" s="21"/>
      <c r="C16" s="21"/>
      <c r="D16" s="21"/>
      <c r="E16" s="21"/>
      <c r="F16" s="22"/>
      <c r="G16" s="13"/>
      <c r="H16" s="23" t="s">
        <v>24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4"/>
      <c r="AQ16" s="25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7"/>
      <c r="BE16" s="25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7"/>
      <c r="BS16" s="31">
        <f>BS18+BS45+BS46+BS47+3645.64</f>
        <v>2943279.52</v>
      </c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9"/>
      <c r="CG16" s="31">
        <f>CG18+CG45+CG46+CG47+3645.64</f>
        <v>1310281.8799999997</v>
      </c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9"/>
      <c r="CU16" s="28" t="s">
        <v>73</v>
      </c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30"/>
      <c r="DI16" s="17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9"/>
      <c r="DY16" s="17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9"/>
      <c r="EO16" s="17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9"/>
      <c r="FF16" s="14"/>
    </row>
    <row r="17" spans="1:161" s="12" customFormat="1" ht="50.25" customHeight="1" x14ac:dyDescent="0.2">
      <c r="A17" s="20"/>
      <c r="B17" s="21"/>
      <c r="C17" s="21"/>
      <c r="D17" s="21"/>
      <c r="E17" s="21"/>
      <c r="F17" s="22"/>
      <c r="G17" s="13"/>
      <c r="H17" s="23" t="s">
        <v>49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4"/>
      <c r="AQ17" s="25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7"/>
      <c r="BE17" s="25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7"/>
      <c r="BS17" s="17">
        <f>BS19</f>
        <v>748223.62</v>
      </c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9"/>
      <c r="CG17" s="17">
        <f>CG19</f>
        <v>351344.74999999994</v>
      </c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9"/>
      <c r="CU17" s="28" t="s">
        <v>55</v>
      </c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30"/>
      <c r="DI17" s="17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9"/>
      <c r="DY17" s="17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9"/>
      <c r="EO17" s="17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9"/>
    </row>
    <row r="18" spans="1:161" s="12" customFormat="1" ht="158.25" customHeight="1" x14ac:dyDescent="0.2">
      <c r="A18" s="20" t="s">
        <v>1</v>
      </c>
      <c r="B18" s="21"/>
      <c r="C18" s="21"/>
      <c r="D18" s="21"/>
      <c r="E18" s="21"/>
      <c r="F18" s="22"/>
      <c r="G18" s="13"/>
      <c r="H18" s="23" t="s">
        <v>25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4"/>
      <c r="AQ18" s="25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7"/>
      <c r="BE18" s="25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7"/>
      <c r="BS18" s="17">
        <f t="shared" ref="BS18:BS23" si="0">BS26</f>
        <v>2820860.65</v>
      </c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9"/>
      <c r="CG18" s="17">
        <f t="shared" ref="CG18:CG23" si="1">CG26</f>
        <v>1187863.0099999998</v>
      </c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9"/>
      <c r="CU18" s="28" t="s">
        <v>74</v>
      </c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30"/>
      <c r="DI18" s="17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9"/>
      <c r="DY18" s="17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9"/>
      <c r="EO18" s="17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9"/>
    </row>
    <row r="19" spans="1:161" s="12" customFormat="1" ht="60.75" customHeight="1" x14ac:dyDescent="0.2">
      <c r="A19" s="20"/>
      <c r="B19" s="21"/>
      <c r="C19" s="21"/>
      <c r="D19" s="21"/>
      <c r="E19" s="21"/>
      <c r="F19" s="22"/>
      <c r="G19" s="13"/>
      <c r="H19" s="23" t="s">
        <v>49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4"/>
      <c r="AQ19" s="25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7"/>
      <c r="BE19" s="25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7"/>
      <c r="BS19" s="17">
        <f t="shared" si="0"/>
        <v>748223.62</v>
      </c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9"/>
      <c r="CG19" s="17">
        <f t="shared" si="1"/>
        <v>351344.74999999994</v>
      </c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9"/>
      <c r="CU19" s="28" t="s">
        <v>55</v>
      </c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30"/>
      <c r="DI19" s="17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9"/>
      <c r="DY19" s="17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9"/>
      <c r="EO19" s="17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9"/>
    </row>
    <row r="20" spans="1:161" s="12" customFormat="1" ht="54.75" customHeight="1" x14ac:dyDescent="0.2">
      <c r="A20" s="20"/>
      <c r="B20" s="21"/>
      <c r="C20" s="21"/>
      <c r="D20" s="21"/>
      <c r="E20" s="21"/>
      <c r="F20" s="22"/>
      <c r="G20" s="13"/>
      <c r="H20" s="23" t="s">
        <v>50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4"/>
      <c r="AQ20" s="25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7"/>
      <c r="BE20" s="25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7"/>
      <c r="BS20" s="17">
        <f t="shared" si="0"/>
        <v>628081.57999999996</v>
      </c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9"/>
      <c r="CG20" s="17">
        <f t="shared" si="1"/>
        <v>586904.32999999996</v>
      </c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9"/>
      <c r="CU20" s="28" t="s">
        <v>58</v>
      </c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30"/>
      <c r="DI20" s="17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9"/>
      <c r="DY20" s="17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9"/>
      <c r="EO20" s="17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9"/>
    </row>
    <row r="21" spans="1:161" s="12" customFormat="1" ht="40.5" customHeight="1" x14ac:dyDescent="0.2">
      <c r="A21" s="20"/>
      <c r="B21" s="21"/>
      <c r="C21" s="21"/>
      <c r="D21" s="21"/>
      <c r="E21" s="21"/>
      <c r="F21" s="22"/>
      <c r="G21" s="13"/>
      <c r="H21" s="23" t="s">
        <v>51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4"/>
      <c r="AQ21" s="25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7"/>
      <c r="BE21" s="25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7"/>
      <c r="BS21" s="17">
        <f t="shared" si="0"/>
        <v>108538.76</v>
      </c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9"/>
      <c r="CG21" s="17">
        <f t="shared" si="1"/>
        <v>103982.53</v>
      </c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9"/>
      <c r="CU21" s="28" t="s">
        <v>56</v>
      </c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30"/>
      <c r="DI21" s="17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9"/>
      <c r="DY21" s="17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9"/>
      <c r="EO21" s="17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9"/>
    </row>
    <row r="22" spans="1:161" s="12" customFormat="1" ht="44.25" customHeight="1" x14ac:dyDescent="0.2">
      <c r="A22" s="20"/>
      <c r="B22" s="21"/>
      <c r="C22" s="21"/>
      <c r="D22" s="21"/>
      <c r="E22" s="21"/>
      <c r="F22" s="22"/>
      <c r="G22" s="13"/>
      <c r="H22" s="23" t="s">
        <v>52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4"/>
      <c r="AQ22" s="25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7"/>
      <c r="BE22" s="25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7"/>
      <c r="BS22" s="17">
        <f t="shared" si="0"/>
        <v>284943.31</v>
      </c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9"/>
      <c r="CG22" s="17">
        <f t="shared" si="1"/>
        <v>76664.73</v>
      </c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9"/>
      <c r="CU22" s="28" t="s">
        <v>54</v>
      </c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30"/>
      <c r="DI22" s="17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9"/>
      <c r="DY22" s="17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9"/>
      <c r="EO22" s="17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9"/>
    </row>
    <row r="23" spans="1:161" s="12" customFormat="1" ht="41.45" customHeight="1" x14ac:dyDescent="0.2">
      <c r="A23" s="20"/>
      <c r="B23" s="21"/>
      <c r="C23" s="21"/>
      <c r="D23" s="21"/>
      <c r="E23" s="21"/>
      <c r="F23" s="22"/>
      <c r="G23" s="13"/>
      <c r="H23" s="23" t="s">
        <v>53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4"/>
      <c r="AQ23" s="25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7"/>
      <c r="BE23" s="25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7"/>
      <c r="BS23" s="17">
        <f t="shared" si="0"/>
        <v>1051073.3799999999</v>
      </c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9"/>
      <c r="CG23" s="17">
        <f t="shared" si="1"/>
        <v>68966.67</v>
      </c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9"/>
      <c r="CU23" s="28" t="s">
        <v>57</v>
      </c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30"/>
      <c r="DI23" s="17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9"/>
      <c r="DY23" s="17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9"/>
      <c r="EO23" s="17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9"/>
    </row>
    <row r="24" spans="1:161" s="12" customFormat="1" ht="50.25" customHeight="1" x14ac:dyDescent="0.2">
      <c r="A24" s="20" t="s">
        <v>26</v>
      </c>
      <c r="B24" s="21"/>
      <c r="C24" s="21"/>
      <c r="D24" s="21"/>
      <c r="E24" s="21"/>
      <c r="F24" s="22"/>
      <c r="G24" s="13"/>
      <c r="H24" s="23" t="s">
        <v>61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4"/>
      <c r="AQ24" s="25" t="s">
        <v>63</v>
      </c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7"/>
      <c r="BE24" s="25" t="s">
        <v>62</v>
      </c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7"/>
      <c r="BS24" s="17">
        <v>66662.62</v>
      </c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9"/>
      <c r="CG24" s="17">
        <v>64552.32</v>
      </c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9"/>
      <c r="CU24" s="17" t="s">
        <v>65</v>
      </c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9"/>
      <c r="DI24" s="17">
        <v>1.62</v>
      </c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9"/>
      <c r="DY24" s="17" t="s">
        <v>64</v>
      </c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9"/>
      <c r="EO24" s="17">
        <v>1</v>
      </c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9"/>
    </row>
    <row r="25" spans="1:161" s="12" customFormat="1" ht="39" customHeight="1" x14ac:dyDescent="0.2">
      <c r="A25" s="20" t="s">
        <v>48</v>
      </c>
      <c r="B25" s="21"/>
      <c r="C25" s="21"/>
      <c r="D25" s="21"/>
      <c r="E25" s="21"/>
      <c r="F25" s="22"/>
      <c r="G25" s="13"/>
      <c r="H25" s="23" t="s">
        <v>68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4"/>
      <c r="AQ25" s="25" t="s">
        <v>62</v>
      </c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7"/>
      <c r="BE25" s="25" t="s">
        <v>62</v>
      </c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7"/>
      <c r="BS25" s="17">
        <v>203024.13</v>
      </c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9"/>
      <c r="CG25" s="17">
        <v>86825.27</v>
      </c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9"/>
      <c r="CU25" s="28" t="s">
        <v>55</v>
      </c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30"/>
      <c r="DI25" s="17" t="s">
        <v>72</v>
      </c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9"/>
      <c r="DY25" s="17" t="s">
        <v>72</v>
      </c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9"/>
      <c r="EO25" s="17">
        <v>1</v>
      </c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9"/>
    </row>
    <row r="26" spans="1:161" s="12" customFormat="1" ht="156.75" customHeight="1" x14ac:dyDescent="0.2">
      <c r="A26" s="20" t="s">
        <v>2</v>
      </c>
      <c r="B26" s="21"/>
      <c r="C26" s="21"/>
      <c r="D26" s="21"/>
      <c r="E26" s="21"/>
      <c r="F26" s="22"/>
      <c r="G26" s="13"/>
      <c r="H26" s="44" t="s">
        <v>27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5"/>
      <c r="AQ26" s="25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7"/>
      <c r="BE26" s="25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7"/>
      <c r="BS26" s="17">
        <f>BS27+BS28+BS29+BS30+BS31</f>
        <v>2820860.65</v>
      </c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9"/>
      <c r="CG26" s="17">
        <f>CG27+CG28+CG29+CG30+CG31</f>
        <v>1187863.0099999998</v>
      </c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9"/>
      <c r="CU26" s="28" t="s">
        <v>74</v>
      </c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30"/>
      <c r="DI26" s="17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9"/>
      <c r="DY26" s="17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9"/>
      <c r="EO26" s="17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9"/>
    </row>
    <row r="27" spans="1:161" s="12" customFormat="1" ht="57" customHeight="1" x14ac:dyDescent="0.2">
      <c r="A27" s="20"/>
      <c r="B27" s="21"/>
      <c r="C27" s="21"/>
      <c r="D27" s="21"/>
      <c r="E27" s="21"/>
      <c r="F27" s="22"/>
      <c r="G27" s="13"/>
      <c r="H27" s="23" t="s">
        <v>49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4"/>
      <c r="AQ27" s="25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7"/>
      <c r="BE27" s="25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7"/>
      <c r="BS27" s="17">
        <f>BS35+BS41</f>
        <v>748223.62</v>
      </c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9"/>
      <c r="CG27" s="17">
        <f>CG35+CG41</f>
        <v>351344.74999999994</v>
      </c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9"/>
      <c r="CU27" s="28" t="s">
        <v>55</v>
      </c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30"/>
      <c r="DI27" s="17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9"/>
      <c r="DY27" s="17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9"/>
      <c r="EO27" s="17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9"/>
    </row>
    <row r="28" spans="1:161" s="12" customFormat="1" ht="54.75" customHeight="1" x14ac:dyDescent="0.2">
      <c r="A28" s="20"/>
      <c r="B28" s="21"/>
      <c r="C28" s="21"/>
      <c r="D28" s="21"/>
      <c r="E28" s="21"/>
      <c r="F28" s="22"/>
      <c r="G28" s="13"/>
      <c r="H28" s="23" t="s">
        <v>50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4"/>
      <c r="AQ28" s="25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7"/>
      <c r="BE28" s="25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7"/>
      <c r="BS28" s="17">
        <f>BS36</f>
        <v>628081.57999999996</v>
      </c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9"/>
      <c r="CG28" s="17">
        <f>CG36</f>
        <v>586904.32999999996</v>
      </c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9"/>
      <c r="CU28" s="28" t="s">
        <v>58</v>
      </c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30"/>
      <c r="DI28" s="17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9"/>
      <c r="DY28" s="17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9"/>
      <c r="EO28" s="17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9"/>
    </row>
    <row r="29" spans="1:161" s="12" customFormat="1" ht="45.75" customHeight="1" x14ac:dyDescent="0.2">
      <c r="A29" s="20"/>
      <c r="B29" s="21"/>
      <c r="C29" s="21"/>
      <c r="D29" s="21"/>
      <c r="E29" s="21"/>
      <c r="F29" s="22"/>
      <c r="G29" s="13"/>
      <c r="H29" s="23" t="s">
        <v>51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4"/>
      <c r="AQ29" s="25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7"/>
      <c r="BE29" s="25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7"/>
      <c r="BS29" s="17">
        <f>BS42+BS39</f>
        <v>108538.76</v>
      </c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9"/>
      <c r="CG29" s="17">
        <f>CG42+CG39</f>
        <v>103982.53</v>
      </c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9"/>
      <c r="CU29" s="28" t="s">
        <v>56</v>
      </c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30"/>
      <c r="DI29" s="17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9"/>
      <c r="DY29" s="17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9"/>
      <c r="EO29" s="17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9"/>
    </row>
    <row r="30" spans="1:161" s="12" customFormat="1" ht="44.25" customHeight="1" x14ac:dyDescent="0.2">
      <c r="A30" s="20"/>
      <c r="B30" s="21"/>
      <c r="C30" s="21"/>
      <c r="D30" s="21"/>
      <c r="E30" s="21"/>
      <c r="F30" s="22"/>
      <c r="G30" s="13"/>
      <c r="H30" s="23" t="s">
        <v>52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4"/>
      <c r="AQ30" s="25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7"/>
      <c r="BE30" s="25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7"/>
      <c r="BS30" s="17">
        <f>BS37</f>
        <v>284943.31</v>
      </c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9"/>
      <c r="CG30" s="17">
        <f>CG37</f>
        <v>76664.73</v>
      </c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9"/>
      <c r="CU30" s="28" t="s">
        <v>54</v>
      </c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30"/>
      <c r="DI30" s="17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9"/>
      <c r="DY30" s="17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9"/>
      <c r="EO30" s="17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9"/>
    </row>
    <row r="31" spans="1:161" s="12" customFormat="1" ht="41.45" customHeight="1" x14ac:dyDescent="0.2">
      <c r="A31" s="20"/>
      <c r="B31" s="21"/>
      <c r="C31" s="21"/>
      <c r="D31" s="21"/>
      <c r="E31" s="21"/>
      <c r="F31" s="22"/>
      <c r="G31" s="13"/>
      <c r="H31" s="23" t="s">
        <v>53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4"/>
      <c r="AQ31" s="25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7"/>
      <c r="BE31" s="25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7"/>
      <c r="BS31" s="17">
        <f>BS38</f>
        <v>1051073.3799999999</v>
      </c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9"/>
      <c r="CG31" s="17">
        <f>CG38</f>
        <v>68966.67</v>
      </c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9"/>
      <c r="CU31" s="28" t="s">
        <v>57</v>
      </c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30"/>
      <c r="DI31" s="17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9"/>
      <c r="DY31" s="17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9"/>
      <c r="EO31" s="17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9"/>
    </row>
    <row r="32" spans="1:161" s="12" customFormat="1" ht="50.25" customHeight="1" x14ac:dyDescent="0.2">
      <c r="A32" s="20" t="s">
        <v>28</v>
      </c>
      <c r="B32" s="21"/>
      <c r="C32" s="21"/>
      <c r="D32" s="21"/>
      <c r="E32" s="21"/>
      <c r="F32" s="22"/>
      <c r="G32" s="13"/>
      <c r="H32" s="23" t="s">
        <v>61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4"/>
      <c r="AQ32" s="25" t="s">
        <v>63</v>
      </c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7"/>
      <c r="BE32" s="25" t="s">
        <v>62</v>
      </c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7"/>
      <c r="BS32" s="17">
        <v>66662.62</v>
      </c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9"/>
      <c r="CG32" s="17">
        <v>64552.32</v>
      </c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9"/>
      <c r="CU32" s="17" t="s">
        <v>65</v>
      </c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9"/>
      <c r="DI32" s="17">
        <v>1.62</v>
      </c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9"/>
      <c r="DY32" s="17" t="s">
        <v>64</v>
      </c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9"/>
      <c r="EO32" s="17">
        <v>1</v>
      </c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9"/>
    </row>
    <row r="33" spans="1:195" s="12" customFormat="1" ht="39" customHeight="1" x14ac:dyDescent="0.2">
      <c r="A33" s="20" t="s">
        <v>71</v>
      </c>
      <c r="B33" s="21"/>
      <c r="C33" s="21"/>
      <c r="D33" s="21"/>
      <c r="E33" s="21"/>
      <c r="F33" s="22"/>
      <c r="G33" s="13"/>
      <c r="H33" s="23" t="s">
        <v>68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4"/>
      <c r="AQ33" s="25" t="s">
        <v>62</v>
      </c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7"/>
      <c r="BE33" s="25" t="s">
        <v>62</v>
      </c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7"/>
      <c r="BS33" s="17">
        <v>203024.13</v>
      </c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9"/>
      <c r="CG33" s="17">
        <v>86825.27</v>
      </c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9"/>
      <c r="CU33" s="28" t="s">
        <v>55</v>
      </c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30"/>
      <c r="DI33" s="17" t="s">
        <v>72</v>
      </c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9"/>
      <c r="DY33" s="17" t="s">
        <v>72</v>
      </c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9"/>
      <c r="EO33" s="17">
        <v>1</v>
      </c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9"/>
    </row>
    <row r="34" spans="1:195" s="12" customFormat="1" ht="160.5" customHeight="1" x14ac:dyDescent="0.2">
      <c r="A34" s="20" t="s">
        <v>3</v>
      </c>
      <c r="B34" s="21"/>
      <c r="C34" s="21"/>
      <c r="D34" s="21"/>
      <c r="E34" s="21"/>
      <c r="F34" s="22"/>
      <c r="G34" s="13"/>
      <c r="H34" s="23" t="s">
        <v>29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4"/>
      <c r="AQ34" s="25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7"/>
      <c r="BE34" s="25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7"/>
      <c r="BS34" s="17">
        <f>BS35+BS36+BS37+BS38+BS39+0.01</f>
        <v>2221310.38</v>
      </c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9"/>
      <c r="CG34" s="17">
        <f>CG35+CG36+CG37+CG38+CG39+0.01</f>
        <v>866126.03999999992</v>
      </c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9"/>
      <c r="CU34" s="28" t="s">
        <v>75</v>
      </c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30"/>
      <c r="DI34" s="17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9"/>
      <c r="DY34" s="17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9"/>
      <c r="EO34" s="17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9"/>
      <c r="GM34" s="12">
        <f>FF34*10%</f>
        <v>0</v>
      </c>
    </row>
    <row r="35" spans="1:195" s="12" customFormat="1" ht="57" customHeight="1" x14ac:dyDescent="0.2">
      <c r="A35" s="20"/>
      <c r="B35" s="21"/>
      <c r="C35" s="21"/>
      <c r="D35" s="21"/>
      <c r="E35" s="21"/>
      <c r="F35" s="22"/>
      <c r="G35" s="13"/>
      <c r="H35" s="23" t="s">
        <v>49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4"/>
      <c r="AQ35" s="25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7"/>
      <c r="BE35" s="25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7"/>
      <c r="BS35" s="17">
        <f>155753.13</f>
        <v>155753.13</v>
      </c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9"/>
      <c r="CG35" s="17">
        <f>36391.85</f>
        <v>36391.85</v>
      </c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9"/>
      <c r="CU35" s="28" t="s">
        <v>55</v>
      </c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30"/>
      <c r="DI35" s="17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9"/>
      <c r="DY35" s="17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9"/>
      <c r="EO35" s="17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9"/>
    </row>
    <row r="36" spans="1:195" s="12" customFormat="1" ht="54.75" customHeight="1" x14ac:dyDescent="0.2">
      <c r="A36" s="20"/>
      <c r="B36" s="21"/>
      <c r="C36" s="21"/>
      <c r="D36" s="21"/>
      <c r="E36" s="21"/>
      <c r="F36" s="22"/>
      <c r="G36" s="13"/>
      <c r="H36" s="23" t="s">
        <v>50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4"/>
      <c r="AQ36" s="25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7"/>
      <c r="BE36" s="25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7"/>
      <c r="BS36" s="17">
        <v>628081.57999999996</v>
      </c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9"/>
      <c r="CG36" s="17">
        <f>586904.33</f>
        <v>586904.32999999996</v>
      </c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9"/>
      <c r="CU36" s="28" t="s">
        <v>58</v>
      </c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30"/>
      <c r="DI36" s="17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9"/>
      <c r="DY36" s="17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9"/>
      <c r="EO36" s="17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9"/>
    </row>
    <row r="37" spans="1:195" s="12" customFormat="1" ht="44.25" customHeight="1" x14ac:dyDescent="0.2">
      <c r="A37" s="20"/>
      <c r="B37" s="21"/>
      <c r="C37" s="21"/>
      <c r="D37" s="21"/>
      <c r="E37" s="21"/>
      <c r="F37" s="22"/>
      <c r="G37" s="13"/>
      <c r="H37" s="23" t="s">
        <v>52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4"/>
      <c r="AQ37" s="25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7"/>
      <c r="BE37" s="25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7"/>
      <c r="BS37" s="17">
        <v>284943.31</v>
      </c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9"/>
      <c r="CG37" s="17">
        <f>29882.13+46782.6</f>
        <v>76664.73</v>
      </c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9"/>
      <c r="CU37" s="28" t="s">
        <v>54</v>
      </c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30"/>
      <c r="DI37" s="17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9"/>
      <c r="DY37" s="17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9"/>
      <c r="EO37" s="17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9"/>
    </row>
    <row r="38" spans="1:195" s="12" customFormat="1" ht="41.45" customHeight="1" x14ac:dyDescent="0.2">
      <c r="A38" s="20"/>
      <c r="B38" s="21"/>
      <c r="C38" s="21"/>
      <c r="D38" s="21"/>
      <c r="E38" s="21"/>
      <c r="F38" s="22"/>
      <c r="G38" s="13"/>
      <c r="H38" s="23" t="s">
        <v>53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4"/>
      <c r="AQ38" s="25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7"/>
      <c r="BE38" s="25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7"/>
      <c r="BS38" s="17">
        <f>987864.33+63209.05</f>
        <v>1051073.3799999999</v>
      </c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9"/>
      <c r="CG38" s="17">
        <f>4016.66+64950.01</f>
        <v>68966.67</v>
      </c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9"/>
      <c r="CU38" s="28" t="s">
        <v>57</v>
      </c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30"/>
      <c r="DI38" s="17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9"/>
      <c r="DY38" s="17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9"/>
      <c r="EO38" s="17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9"/>
    </row>
    <row r="39" spans="1:195" s="12" customFormat="1" ht="45.75" customHeight="1" x14ac:dyDescent="0.2">
      <c r="A39" s="20"/>
      <c r="B39" s="21"/>
      <c r="C39" s="21"/>
      <c r="D39" s="21"/>
      <c r="E39" s="21"/>
      <c r="F39" s="22"/>
      <c r="G39" s="13"/>
      <c r="H39" s="23" t="s">
        <v>59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4"/>
      <c r="AQ39" s="25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5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7"/>
      <c r="BS39" s="17">
        <f>34796.35+66662.62</f>
        <v>101458.97</v>
      </c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9"/>
      <c r="CG39" s="17">
        <f>32646.13+64552.32</f>
        <v>97198.45</v>
      </c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9"/>
      <c r="CU39" s="28" t="s">
        <v>56</v>
      </c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30"/>
      <c r="DI39" s="17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9"/>
      <c r="DY39" s="17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9"/>
      <c r="EO39" s="17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9"/>
    </row>
    <row r="40" spans="1:195" s="12" customFormat="1" ht="103.5" customHeight="1" x14ac:dyDescent="0.2">
      <c r="A40" s="20" t="s">
        <v>4</v>
      </c>
      <c r="B40" s="21"/>
      <c r="C40" s="21"/>
      <c r="D40" s="21"/>
      <c r="E40" s="21"/>
      <c r="F40" s="22"/>
      <c r="G40" s="13"/>
      <c r="H40" s="23" t="s">
        <v>30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4"/>
      <c r="AQ40" s="25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7"/>
      <c r="BE40" s="25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7"/>
      <c r="BS40" s="17">
        <f>BS41+BS42</f>
        <v>599550.28</v>
      </c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9"/>
      <c r="CG40" s="17">
        <f>CG41+CG42</f>
        <v>321736.98</v>
      </c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9"/>
      <c r="CU40" s="28" t="s">
        <v>76</v>
      </c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30"/>
      <c r="DI40" s="17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9"/>
      <c r="DY40" s="17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9"/>
      <c r="EO40" s="17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9"/>
    </row>
    <row r="41" spans="1:195" s="12" customFormat="1" ht="57" customHeight="1" x14ac:dyDescent="0.2">
      <c r="A41" s="20"/>
      <c r="B41" s="21"/>
      <c r="C41" s="21"/>
      <c r="D41" s="21"/>
      <c r="E41" s="21"/>
      <c r="F41" s="22"/>
      <c r="G41" s="13"/>
      <c r="H41" s="23" t="s">
        <v>49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4"/>
      <c r="AQ41" s="25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7"/>
      <c r="BE41" s="25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7"/>
      <c r="BS41" s="17">
        <f>176786.58+212659.78+203024.13</f>
        <v>592470.49</v>
      </c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9"/>
      <c r="CG41" s="17">
        <f>30521.1+284431.8</f>
        <v>314952.89999999997</v>
      </c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9"/>
      <c r="CU41" s="28" t="s">
        <v>55</v>
      </c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30"/>
      <c r="DI41" s="17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9"/>
      <c r="DY41" s="17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9"/>
      <c r="EO41" s="17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9"/>
    </row>
    <row r="42" spans="1:195" s="12" customFormat="1" ht="68.25" customHeight="1" x14ac:dyDescent="0.2">
      <c r="A42" s="20"/>
      <c r="B42" s="21"/>
      <c r="C42" s="21"/>
      <c r="D42" s="21"/>
      <c r="E42" s="21"/>
      <c r="F42" s="22"/>
      <c r="G42" s="13"/>
      <c r="H42" s="23" t="s">
        <v>51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4"/>
      <c r="AQ42" s="25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7"/>
      <c r="BE42" s="25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7"/>
      <c r="BS42" s="17">
        <f>7079.79</f>
        <v>7079.79</v>
      </c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9"/>
      <c r="CG42" s="17">
        <v>6784.08</v>
      </c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9"/>
      <c r="CU42" s="28" t="s">
        <v>60</v>
      </c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30"/>
      <c r="DI42" s="17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9"/>
      <c r="DY42" s="17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9"/>
      <c r="EO42" s="17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9"/>
    </row>
    <row r="43" spans="1:195" s="12" customFormat="1" ht="57" customHeight="1" x14ac:dyDescent="0.2">
      <c r="A43" s="20" t="s">
        <v>31</v>
      </c>
      <c r="B43" s="21"/>
      <c r="C43" s="21"/>
      <c r="D43" s="21"/>
      <c r="E43" s="21"/>
      <c r="F43" s="22"/>
      <c r="G43" s="13"/>
      <c r="H43" s="23" t="s">
        <v>66</v>
      </c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4"/>
      <c r="AQ43" s="25" t="s">
        <v>70</v>
      </c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7"/>
      <c r="BE43" s="25" t="s">
        <v>62</v>
      </c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7"/>
      <c r="BS43" s="17">
        <v>30223.95</v>
      </c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9"/>
      <c r="CG43" s="17">
        <v>27976.639999999999</v>
      </c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9"/>
      <c r="CU43" s="28" t="s">
        <v>55</v>
      </c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30"/>
      <c r="DI43" s="17">
        <v>4.9000000000000004</v>
      </c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9"/>
      <c r="DY43" s="17" t="s">
        <v>69</v>
      </c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9"/>
      <c r="EO43" s="17" t="s">
        <v>72</v>
      </c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9"/>
    </row>
    <row r="44" spans="1:195" s="12" customFormat="1" ht="57" customHeight="1" x14ac:dyDescent="0.2">
      <c r="A44" s="20" t="s">
        <v>67</v>
      </c>
      <c r="B44" s="21"/>
      <c r="C44" s="21"/>
      <c r="D44" s="21"/>
      <c r="E44" s="21"/>
      <c r="F44" s="22"/>
      <c r="G44" s="13"/>
      <c r="H44" s="23" t="s">
        <v>68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4"/>
      <c r="AQ44" s="25" t="s">
        <v>62</v>
      </c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7"/>
      <c r="BE44" s="25" t="s">
        <v>62</v>
      </c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7"/>
      <c r="BS44" s="17">
        <v>203024.13</v>
      </c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9"/>
      <c r="CG44" s="17">
        <v>86825.27</v>
      </c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9"/>
      <c r="CU44" s="28" t="s">
        <v>55</v>
      </c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30"/>
      <c r="DI44" s="17" t="s">
        <v>72</v>
      </c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9"/>
      <c r="DY44" s="17" t="s">
        <v>72</v>
      </c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9"/>
      <c r="EO44" s="17">
        <v>1</v>
      </c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9"/>
    </row>
    <row r="45" spans="1:195" s="12" customFormat="1" ht="39.75" customHeight="1" x14ac:dyDescent="0.2">
      <c r="A45" s="20" t="s">
        <v>5</v>
      </c>
      <c r="B45" s="21"/>
      <c r="C45" s="21"/>
      <c r="D45" s="21"/>
      <c r="E45" s="21"/>
      <c r="F45" s="22"/>
      <c r="G45" s="13"/>
      <c r="H45" s="23" t="s">
        <v>39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4"/>
      <c r="AQ45" s="25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7"/>
      <c r="BE45" s="25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7"/>
      <c r="BS45" s="31">
        <v>103338.4</v>
      </c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3"/>
      <c r="CG45" s="31">
        <v>103338.4</v>
      </c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3"/>
      <c r="CU45" s="28" t="s">
        <v>45</v>
      </c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30"/>
      <c r="DI45" s="17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9"/>
      <c r="DY45" s="17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9"/>
      <c r="EO45" s="17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9"/>
    </row>
    <row r="46" spans="1:195" s="12" customFormat="1" ht="27" customHeight="1" x14ac:dyDescent="0.2">
      <c r="A46" s="20" t="s">
        <v>8</v>
      </c>
      <c r="B46" s="21"/>
      <c r="C46" s="21"/>
      <c r="D46" s="21"/>
      <c r="E46" s="21"/>
      <c r="F46" s="22"/>
      <c r="G46" s="13"/>
      <c r="H46" s="23" t="s">
        <v>32</v>
      </c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4"/>
      <c r="AQ46" s="25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7"/>
      <c r="BE46" s="25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7"/>
      <c r="BS46" s="31">
        <v>0</v>
      </c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3"/>
      <c r="CG46" s="31">
        <v>0</v>
      </c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3"/>
      <c r="CU46" s="17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9"/>
      <c r="DI46" s="17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9"/>
      <c r="DY46" s="17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9"/>
      <c r="EO46" s="17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9"/>
    </row>
    <row r="47" spans="1:195" s="12" customFormat="1" ht="27" customHeight="1" x14ac:dyDescent="0.2">
      <c r="A47" s="20" t="s">
        <v>20</v>
      </c>
      <c r="B47" s="21"/>
      <c r="C47" s="21"/>
      <c r="D47" s="21"/>
      <c r="E47" s="21"/>
      <c r="F47" s="22"/>
      <c r="G47" s="13"/>
      <c r="H47" s="23" t="s">
        <v>33</v>
      </c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4"/>
      <c r="AQ47" s="25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7"/>
      <c r="BE47" s="25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7"/>
      <c r="BS47" s="31">
        <f>BS48</f>
        <v>15434.83</v>
      </c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3"/>
      <c r="CG47" s="31">
        <f>CG48</f>
        <v>15434.83</v>
      </c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3"/>
      <c r="CU47" s="28" t="s">
        <v>46</v>
      </c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30"/>
      <c r="DI47" s="17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9"/>
      <c r="DY47" s="17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9"/>
      <c r="EO47" s="17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9"/>
    </row>
    <row r="48" spans="1:195" s="12" customFormat="1" ht="27" customHeight="1" x14ac:dyDescent="0.2">
      <c r="A48" s="20" t="s">
        <v>34</v>
      </c>
      <c r="B48" s="21"/>
      <c r="C48" s="21"/>
      <c r="D48" s="21"/>
      <c r="E48" s="21"/>
      <c r="F48" s="22"/>
      <c r="G48" s="13"/>
      <c r="H48" s="23" t="s">
        <v>47</v>
      </c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4"/>
      <c r="AQ48" s="25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7"/>
      <c r="BE48" s="25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7"/>
      <c r="BS48" s="31">
        <v>15434.83</v>
      </c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3"/>
      <c r="CG48" s="31">
        <v>15434.83</v>
      </c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3"/>
      <c r="CU48" s="28" t="s">
        <v>46</v>
      </c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30"/>
      <c r="DI48" s="17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9"/>
      <c r="DY48" s="17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9"/>
      <c r="EO48" s="17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9"/>
    </row>
    <row r="49" spans="84:112" s="4" customFormat="1" ht="27" customHeight="1" x14ac:dyDescent="0.2"/>
    <row r="50" spans="84:112" s="4" customFormat="1" ht="20.25" customHeight="1" x14ac:dyDescent="0.2"/>
    <row r="51" spans="84:112" s="4" customFormat="1" ht="12.75" x14ac:dyDescent="0.2"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H51" s="16"/>
    </row>
  </sheetData>
  <mergeCells count="362">
    <mergeCell ref="DY48:EN48"/>
    <mergeCell ref="EO48:FE48"/>
    <mergeCell ref="DY21:EN21"/>
    <mergeCell ref="EO21:FE21"/>
    <mergeCell ref="A23:F23"/>
    <mergeCell ref="H23:AP23"/>
    <mergeCell ref="AQ23:BD23"/>
    <mergeCell ref="BE23:BR23"/>
    <mergeCell ref="BS23:CF23"/>
    <mergeCell ref="CG23:CT23"/>
    <mergeCell ref="BS46:CF46"/>
    <mergeCell ref="CG46:CT46"/>
    <mergeCell ref="DI46:DX46"/>
    <mergeCell ref="BS48:CF48"/>
    <mergeCell ref="CG48:CT48"/>
    <mergeCell ref="CU48:DH48"/>
    <mergeCell ref="DI48:DX48"/>
    <mergeCell ref="CU46:DH46"/>
    <mergeCell ref="H48:AP48"/>
    <mergeCell ref="AQ48:BD48"/>
    <mergeCell ref="BE48:BR48"/>
    <mergeCell ref="A46:F46"/>
    <mergeCell ref="H46:AP46"/>
    <mergeCell ref="AQ46:BD46"/>
    <mergeCell ref="BE46:BR46"/>
    <mergeCell ref="A48:F48"/>
    <mergeCell ref="A47:F47"/>
    <mergeCell ref="H47:AP47"/>
    <mergeCell ref="DY46:EN46"/>
    <mergeCell ref="EO46:FE46"/>
    <mergeCell ref="EO45:FE45"/>
    <mergeCell ref="AQ21:BD21"/>
    <mergeCell ref="BE21:BR21"/>
    <mergeCell ref="BS21:CF21"/>
    <mergeCell ref="CG21:CT21"/>
    <mergeCell ref="CU21:DH21"/>
    <mergeCell ref="DI21:DX21"/>
    <mergeCell ref="CG44:CT44"/>
    <mergeCell ref="A45:F45"/>
    <mergeCell ref="H45:AP45"/>
    <mergeCell ref="AQ45:BD45"/>
    <mergeCell ref="BE45:BR45"/>
    <mergeCell ref="BS45:CF45"/>
    <mergeCell ref="CG45:CT45"/>
    <mergeCell ref="CU45:DH45"/>
    <mergeCell ref="DI45:DX45"/>
    <mergeCell ref="DY45:EN45"/>
    <mergeCell ref="EO40:FE40"/>
    <mergeCell ref="A44:F44"/>
    <mergeCell ref="H44:AP44"/>
    <mergeCell ref="AQ44:BD44"/>
    <mergeCell ref="BE44:BR44"/>
    <mergeCell ref="BS44:CF44"/>
    <mergeCell ref="EO44:FE44"/>
    <mergeCell ref="EO34:FE34"/>
    <mergeCell ref="CU44:DH44"/>
    <mergeCell ref="DI44:DX44"/>
    <mergeCell ref="DY44:EN44"/>
    <mergeCell ref="A40:F40"/>
    <mergeCell ref="H40:AP40"/>
    <mergeCell ref="AQ40:BD40"/>
    <mergeCell ref="BE40:BR40"/>
    <mergeCell ref="BS40:CF40"/>
    <mergeCell ref="CG40:CT40"/>
    <mergeCell ref="A34:F34"/>
    <mergeCell ref="H34:AP34"/>
    <mergeCell ref="AQ34:BD34"/>
    <mergeCell ref="BE34:BR34"/>
    <mergeCell ref="BS34:CF34"/>
    <mergeCell ref="CG34:CT34"/>
    <mergeCell ref="H21:AP21"/>
    <mergeCell ref="EO19:FE19"/>
    <mergeCell ref="A26:F26"/>
    <mergeCell ref="H26:AP26"/>
    <mergeCell ref="AQ26:BD26"/>
    <mergeCell ref="BE26:BR26"/>
    <mergeCell ref="BS26:CF26"/>
    <mergeCell ref="CG26:CT26"/>
    <mergeCell ref="EO26:FE26"/>
    <mergeCell ref="DY20:EN20"/>
    <mergeCell ref="EO20:FE20"/>
    <mergeCell ref="CU26:DH26"/>
    <mergeCell ref="DI26:DX26"/>
    <mergeCell ref="DY26:EN26"/>
    <mergeCell ref="A19:F19"/>
    <mergeCell ref="H19:AP19"/>
    <mergeCell ref="AQ19:BD19"/>
    <mergeCell ref="BE19:BR19"/>
    <mergeCell ref="DY19:EN19"/>
    <mergeCell ref="BS19:CF19"/>
    <mergeCell ref="CG19:CT19"/>
    <mergeCell ref="CU16:DH16"/>
    <mergeCell ref="CU47:DH47"/>
    <mergeCell ref="DI20:DX20"/>
    <mergeCell ref="A18:F18"/>
    <mergeCell ref="H18:AP18"/>
    <mergeCell ref="AQ18:BD18"/>
    <mergeCell ref="BE18:BR18"/>
    <mergeCell ref="A21:F21"/>
    <mergeCell ref="AQ16:BD16"/>
    <mergeCell ref="DY15:EN15"/>
    <mergeCell ref="EO15:FE15"/>
    <mergeCell ref="DY16:EN16"/>
    <mergeCell ref="DI16:DX16"/>
    <mergeCell ref="BS18:CF18"/>
    <mergeCell ref="CG18:CT18"/>
    <mergeCell ref="CU18:DH18"/>
    <mergeCell ref="DI18:DX18"/>
    <mergeCell ref="CG16:CT16"/>
    <mergeCell ref="CU15:DH15"/>
    <mergeCell ref="BE16:BR16"/>
    <mergeCell ref="A15:F15"/>
    <mergeCell ref="H16:AP16"/>
    <mergeCell ref="DI13:FE13"/>
    <mergeCell ref="DI14:DX14"/>
    <mergeCell ref="DY14:EN14"/>
    <mergeCell ref="EO14:FE14"/>
    <mergeCell ref="DI15:DX15"/>
    <mergeCell ref="A16:F16"/>
    <mergeCell ref="EO16:FE16"/>
    <mergeCell ref="DY18:EN18"/>
    <mergeCell ref="EO18:FE18"/>
    <mergeCell ref="CU19:DH19"/>
    <mergeCell ref="DI19:DX19"/>
    <mergeCell ref="BS15:CF15"/>
    <mergeCell ref="CG15:CT15"/>
    <mergeCell ref="BS16:CF16"/>
    <mergeCell ref="CU17:DH17"/>
    <mergeCell ref="DI17:DX17"/>
    <mergeCell ref="DY17:EN17"/>
    <mergeCell ref="G15:AP15"/>
    <mergeCell ref="AQ14:BD14"/>
    <mergeCell ref="AQ13:BR13"/>
    <mergeCell ref="BE14:BR14"/>
    <mergeCell ref="AQ15:BD15"/>
    <mergeCell ref="BE15:BR15"/>
    <mergeCell ref="A7:FE7"/>
    <mergeCell ref="BA8:DE8"/>
    <mergeCell ref="BA9:DE9"/>
    <mergeCell ref="BQ10:DF10"/>
    <mergeCell ref="BM10:BP10"/>
    <mergeCell ref="AY10:BL10"/>
    <mergeCell ref="DY47:EN47"/>
    <mergeCell ref="A11:FE11"/>
    <mergeCell ref="A13:F13"/>
    <mergeCell ref="A14:F14"/>
    <mergeCell ref="G13:AP13"/>
    <mergeCell ref="G14:AP14"/>
    <mergeCell ref="BS13:DH13"/>
    <mergeCell ref="CU14:DH14"/>
    <mergeCell ref="BS14:CF14"/>
    <mergeCell ref="CG14:CT14"/>
    <mergeCell ref="CU23:DH23"/>
    <mergeCell ref="DI23:DX23"/>
    <mergeCell ref="AQ47:BD47"/>
    <mergeCell ref="BE47:BR47"/>
    <mergeCell ref="BS47:CF47"/>
    <mergeCell ref="CG47:CT47"/>
    <mergeCell ref="DI47:DX47"/>
    <mergeCell ref="CU34:DH34"/>
    <mergeCell ref="DI34:DX34"/>
    <mergeCell ref="CU40:DH40"/>
    <mergeCell ref="DY23:EN23"/>
    <mergeCell ref="EO23:FE23"/>
    <mergeCell ref="EO47:FE47"/>
    <mergeCell ref="A20:F20"/>
    <mergeCell ref="H20:AP20"/>
    <mergeCell ref="AQ20:BD20"/>
    <mergeCell ref="BE20:BR20"/>
    <mergeCell ref="BS20:CF20"/>
    <mergeCell ref="CG20:CT20"/>
    <mergeCell ref="CU20:DH20"/>
    <mergeCell ref="CU25:DH25"/>
    <mergeCell ref="DI25:DX25"/>
    <mergeCell ref="A24:F24"/>
    <mergeCell ref="H24:AP24"/>
    <mergeCell ref="AQ24:BD24"/>
    <mergeCell ref="BE24:BR24"/>
    <mergeCell ref="BS24:CF24"/>
    <mergeCell ref="CG24:CT24"/>
    <mergeCell ref="CU24:DH24"/>
    <mergeCell ref="DI24:DX24"/>
    <mergeCell ref="DY25:EN25"/>
    <mergeCell ref="EO25:FE25"/>
    <mergeCell ref="DY24:EN24"/>
    <mergeCell ref="EO24:FE24"/>
    <mergeCell ref="A25:F25"/>
    <mergeCell ref="H25:AP25"/>
    <mergeCell ref="AQ25:BD25"/>
    <mergeCell ref="BE25:BR25"/>
    <mergeCell ref="BS25:CF25"/>
    <mergeCell ref="CG25:CT25"/>
    <mergeCell ref="CU22:DH22"/>
    <mergeCell ref="DI22:DX22"/>
    <mergeCell ref="DY22:EN22"/>
    <mergeCell ref="EO22:FE22"/>
    <mergeCell ref="A22:F22"/>
    <mergeCell ref="H22:AP22"/>
    <mergeCell ref="AQ22:BD22"/>
    <mergeCell ref="BE22:BR22"/>
    <mergeCell ref="BS22:CF22"/>
    <mergeCell ref="CG22:CT22"/>
    <mergeCell ref="EO17:FE17"/>
    <mergeCell ref="A17:F17"/>
    <mergeCell ref="H17:AP17"/>
    <mergeCell ref="AQ17:BD17"/>
    <mergeCell ref="BE17:BR17"/>
    <mergeCell ref="BS17:CF17"/>
    <mergeCell ref="CG17:CT17"/>
    <mergeCell ref="A32:F32"/>
    <mergeCell ref="H32:AP32"/>
    <mergeCell ref="AQ32:BD32"/>
    <mergeCell ref="BE32:BR32"/>
    <mergeCell ref="BS32:CF32"/>
    <mergeCell ref="CG32:CT32"/>
    <mergeCell ref="A33:F33"/>
    <mergeCell ref="H33:AP33"/>
    <mergeCell ref="AQ33:BD33"/>
    <mergeCell ref="BE33:BR33"/>
    <mergeCell ref="BS33:CF33"/>
    <mergeCell ref="CG33:CT33"/>
    <mergeCell ref="CU27:DH27"/>
    <mergeCell ref="DI27:DX27"/>
    <mergeCell ref="DY33:EN33"/>
    <mergeCell ref="EO33:FE33"/>
    <mergeCell ref="DY32:EN32"/>
    <mergeCell ref="EO32:FE32"/>
    <mergeCell ref="CU33:DH33"/>
    <mergeCell ref="DI33:DX33"/>
    <mergeCell ref="CU32:DH32"/>
    <mergeCell ref="DI32:DX32"/>
    <mergeCell ref="A27:F27"/>
    <mergeCell ref="H27:AP27"/>
    <mergeCell ref="AQ27:BD27"/>
    <mergeCell ref="BE27:BR27"/>
    <mergeCell ref="BS27:CF27"/>
    <mergeCell ref="CG27:CT27"/>
    <mergeCell ref="DY27:EN27"/>
    <mergeCell ref="EO27:FE27"/>
    <mergeCell ref="A28:F28"/>
    <mergeCell ref="H28:AP28"/>
    <mergeCell ref="AQ28:BD28"/>
    <mergeCell ref="BE28:BR28"/>
    <mergeCell ref="BS28:CF28"/>
    <mergeCell ref="CG28:CT28"/>
    <mergeCell ref="CU28:DH28"/>
    <mergeCell ref="DI28:DX28"/>
    <mergeCell ref="DY28:EN28"/>
    <mergeCell ref="EO28:FE28"/>
    <mergeCell ref="A29:F29"/>
    <mergeCell ref="H29:AP29"/>
    <mergeCell ref="AQ29:BD29"/>
    <mergeCell ref="BE29:BR29"/>
    <mergeCell ref="BS29:CF29"/>
    <mergeCell ref="CG29:CT29"/>
    <mergeCell ref="CU29:DH29"/>
    <mergeCell ref="DI29:DX29"/>
    <mergeCell ref="DY29:EN29"/>
    <mergeCell ref="EO29:FE29"/>
    <mergeCell ref="A30:F30"/>
    <mergeCell ref="H30:AP30"/>
    <mergeCell ref="AQ30:BD30"/>
    <mergeCell ref="BE30:BR30"/>
    <mergeCell ref="BS30:CF30"/>
    <mergeCell ref="CG30:CT30"/>
    <mergeCell ref="CU30:DH30"/>
    <mergeCell ref="DI30:DX30"/>
    <mergeCell ref="A31:F31"/>
    <mergeCell ref="H31:AP31"/>
    <mergeCell ref="AQ31:BD31"/>
    <mergeCell ref="BE31:BR31"/>
    <mergeCell ref="BS31:CF31"/>
    <mergeCell ref="CG31:CT31"/>
    <mergeCell ref="BS38:CF38"/>
    <mergeCell ref="CG38:CT38"/>
    <mergeCell ref="CU38:DH38"/>
    <mergeCell ref="DY31:EN31"/>
    <mergeCell ref="EO31:FE31"/>
    <mergeCell ref="DY30:EN30"/>
    <mergeCell ref="EO30:FE30"/>
    <mergeCell ref="CU31:DH31"/>
    <mergeCell ref="DI31:DX31"/>
    <mergeCell ref="DY34:EN34"/>
    <mergeCell ref="A37:F37"/>
    <mergeCell ref="H37:AP37"/>
    <mergeCell ref="AQ37:BD37"/>
    <mergeCell ref="BS37:CF37"/>
    <mergeCell ref="CG37:CT37"/>
    <mergeCell ref="CU37:DH37"/>
    <mergeCell ref="BE37:BR37"/>
    <mergeCell ref="DI37:DX37"/>
    <mergeCell ref="DY37:EN37"/>
    <mergeCell ref="EO37:FE37"/>
    <mergeCell ref="A38:F38"/>
    <mergeCell ref="H38:AP38"/>
    <mergeCell ref="AQ38:BD38"/>
    <mergeCell ref="BE38:BR38"/>
    <mergeCell ref="DI38:DX38"/>
    <mergeCell ref="DY38:EN38"/>
    <mergeCell ref="EO38:FE38"/>
    <mergeCell ref="A35:F35"/>
    <mergeCell ref="H35:AP35"/>
    <mergeCell ref="AQ35:BD35"/>
    <mergeCell ref="BE35:BR35"/>
    <mergeCell ref="BS35:CF35"/>
    <mergeCell ref="CG35:CT35"/>
    <mergeCell ref="CU35:DH35"/>
    <mergeCell ref="DI35:DX35"/>
    <mergeCell ref="DY35:EN35"/>
    <mergeCell ref="EO35:FE35"/>
    <mergeCell ref="A36:F36"/>
    <mergeCell ref="H36:AP36"/>
    <mergeCell ref="AQ36:BD36"/>
    <mergeCell ref="BE36:BR36"/>
    <mergeCell ref="BS36:CF36"/>
    <mergeCell ref="CG36:CT36"/>
    <mergeCell ref="CU36:DH36"/>
    <mergeCell ref="DI36:DX36"/>
    <mergeCell ref="DY36:EN36"/>
    <mergeCell ref="EO36:FE36"/>
    <mergeCell ref="A39:F39"/>
    <mergeCell ref="H39:AP39"/>
    <mergeCell ref="AQ39:BD39"/>
    <mergeCell ref="BE39:BR39"/>
    <mergeCell ref="BS39:CF39"/>
    <mergeCell ref="CG39:CT39"/>
    <mergeCell ref="CU39:DH39"/>
    <mergeCell ref="DI39:DX39"/>
    <mergeCell ref="DY39:EN39"/>
    <mergeCell ref="A41:F41"/>
    <mergeCell ref="H41:AP41"/>
    <mergeCell ref="AQ41:BD41"/>
    <mergeCell ref="BE41:BR41"/>
    <mergeCell ref="BS41:CF41"/>
    <mergeCell ref="CG41:CT41"/>
    <mergeCell ref="DY40:EN40"/>
    <mergeCell ref="CU42:DH42"/>
    <mergeCell ref="DI42:DX42"/>
    <mergeCell ref="DY42:EN42"/>
    <mergeCell ref="EO41:FE41"/>
    <mergeCell ref="EO43:FE43"/>
    <mergeCell ref="EO39:FE39"/>
    <mergeCell ref="CU41:DH41"/>
    <mergeCell ref="DI41:DX41"/>
    <mergeCell ref="DY41:EN41"/>
    <mergeCell ref="DI40:DX40"/>
    <mergeCell ref="A42:F42"/>
    <mergeCell ref="H42:AP42"/>
    <mergeCell ref="AQ42:BD42"/>
    <mergeCell ref="BE42:BR42"/>
    <mergeCell ref="BS42:CF42"/>
    <mergeCell ref="CG42:CT42"/>
    <mergeCell ref="EO42:FE42"/>
    <mergeCell ref="A43:F43"/>
    <mergeCell ref="H43:AP43"/>
    <mergeCell ref="AQ43:BD43"/>
    <mergeCell ref="BE43:BR43"/>
    <mergeCell ref="BS43:CF43"/>
    <mergeCell ref="CG43:CT43"/>
    <mergeCell ref="CU43:DH43"/>
    <mergeCell ref="DI43:DX43"/>
    <mergeCell ref="DY43:EN43"/>
  </mergeCells>
  <phoneticPr fontId="0" type="noConversion"/>
  <pageMargins left="0.59055118110236227" right="0.39370078740157483" top="0.70866141732283472" bottom="0.31496062992125984" header="0.19685039370078741" footer="0.19685039370078741"/>
  <pageSetup paperSize="9" scale="91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2025-07-28T11:58:10Z</cp:lastPrinted>
  <dcterms:created xsi:type="dcterms:W3CDTF">2011-01-11T10:25:48Z</dcterms:created>
  <dcterms:modified xsi:type="dcterms:W3CDTF">2025-07-28T13:09:27Z</dcterms:modified>
</cp:coreProperties>
</file>